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oha-my.sharepoint.com/personal/anthony_j_fields_dhsoha_state_or_us/Documents/Desktop/PE50 Info for CLHO/"/>
    </mc:Choice>
  </mc:AlternateContent>
  <xr:revisionPtr revIDLastSave="0" documentId="13_ncr:1_{67E12C83-F012-427F-BD01-73C85276EE10}" xr6:coauthVersionLast="47" xr6:coauthVersionMax="47" xr10:uidLastSave="{00000000-0000-0000-0000-000000000000}"/>
  <bookViews>
    <workbookView xWindow="4275" yWindow="225" windowWidth="15585" windowHeight="12375" xr2:uid="{00000000-000D-0000-FFFF-FFFF00000000}"/>
  </bookViews>
  <sheets>
    <sheet name="Sheet1" sheetId="1" r:id="rId1"/>
  </sheets>
  <definedNames>
    <definedName name="_xlnm._FilterDatabase" localSheetId="0" hidden="1">Sheet1!$A$3:$F$29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D21" i="1"/>
  <c r="D22" i="1"/>
  <c r="D23" i="1"/>
  <c r="G31" i="1" l="1"/>
  <c r="C31" i="1"/>
  <c r="B31" i="1"/>
  <c r="K30" i="1"/>
  <c r="K29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25" i="1"/>
  <c r="K10" i="1"/>
  <c r="K9" i="1"/>
  <c r="K8" i="1"/>
  <c r="K7" i="1"/>
  <c r="K6" i="1"/>
  <c r="K5" i="1"/>
  <c r="K4" i="1"/>
  <c r="I30" i="1"/>
  <c r="I29" i="1"/>
  <c r="I28" i="1"/>
  <c r="I27" i="1"/>
  <c r="I26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25" i="1"/>
  <c r="I10" i="1"/>
  <c r="I9" i="1"/>
  <c r="I8" i="1"/>
  <c r="I7" i="1"/>
  <c r="I6" i="1"/>
  <c r="I5" i="1"/>
  <c r="I4" i="1"/>
  <c r="J31" i="1" l="1"/>
  <c r="K31" i="1"/>
  <c r="I31" i="1"/>
  <c r="H31" i="1"/>
  <c r="D30" i="1"/>
  <c r="D29" i="1"/>
  <c r="D28" i="1"/>
  <c r="D27" i="1"/>
  <c r="D26" i="1"/>
  <c r="D25" i="1"/>
  <c r="D24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1" i="1" l="1"/>
  <c r="E28" i="1" s="1"/>
  <c r="E18" i="1" l="1"/>
  <c r="E22" i="1"/>
  <c r="E20" i="1"/>
  <c r="E29" i="1"/>
  <c r="E12" i="1"/>
  <c r="E15" i="1"/>
  <c r="E17" i="1"/>
  <c r="E8" i="1"/>
  <c r="E23" i="1"/>
  <c r="E7" i="1"/>
  <c r="E21" i="1"/>
  <c r="E25" i="1"/>
  <c r="E6" i="1"/>
  <c r="E24" i="1"/>
  <c r="E9" i="1"/>
  <c r="E27" i="1"/>
  <c r="E26" i="1"/>
  <c r="E10" i="1"/>
  <c r="E16" i="1"/>
  <c r="E14" i="1"/>
  <c r="E4" i="1"/>
  <c r="E11" i="1"/>
  <c r="E5" i="1"/>
  <c r="E19" i="1"/>
  <c r="E30" i="1"/>
  <c r="E13" i="1"/>
  <c r="E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Phillips Megan E</author>
  </authors>
  <commentList>
    <comment ref="A24" authorId="0" shapeId="0" xr:uid="{EE4DA6B0-76F4-41B0-ACBC-007BBF121067}">
      <text>
        <r>
          <rPr>
            <b/>
            <sz val="9"/>
            <color indexed="81"/>
            <rFont val="Tahoma"/>
            <family val="2"/>
          </rPr>
          <t>Phillips Megan E:</t>
        </r>
        <r>
          <rPr>
            <sz val="9"/>
            <color indexed="81"/>
            <rFont val="Tahoma"/>
            <family val="2"/>
          </rPr>
          <t xml:space="preserve">
Same as Wasco / Sherman /Gilliam</t>
        </r>
      </text>
    </comment>
  </commentList>
</comments>
</file>

<file path=xl/sharedStrings.xml><?xml version="1.0" encoding="utf-8"?>
<sst xmlns="http://schemas.openxmlformats.org/spreadsheetml/2006/main" count="44" uniqueCount="41">
  <si>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</si>
  <si>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</si>
  <si>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</si>
  <si>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</si>
  <si>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</si>
  <si>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</si>
  <si>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</si>
  <si>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</si>
  <si>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</si>
  <si>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HOOD RIVER</t>
  </si>
  <si>
    <t>JACKSON</t>
  </si>
  <si>
    <t>JEFFERSON</t>
  </si>
  <si>
    <t>JOSEPHINE</t>
  </si>
  <si>
    <t>KLAMATH</t>
  </si>
  <si>
    <t>LANE</t>
  </si>
  <si>
    <t>LINCOLN</t>
  </si>
  <si>
    <t>LINN</t>
  </si>
  <si>
    <t>MARION</t>
  </si>
  <si>
    <t>MULTNOMAH</t>
  </si>
  <si>
    <t>NCPHD</t>
  </si>
  <si>
    <t>POLK</t>
  </si>
  <si>
    <t>TILLAMOOK</t>
  </si>
  <si>
    <t>UNION</t>
  </si>
  <si>
    <t>WASHINGTON</t>
  </si>
  <si>
    <t>YAMHILL</t>
  </si>
  <si>
    <t xml:space="preserve">Agency/Contractors Name </t>
  </si>
  <si>
    <t>Annual Award</t>
  </si>
  <si>
    <t>Bienium Award</t>
  </si>
  <si>
    <t xml:space="preserve">TOTAL AWARD </t>
  </si>
  <si>
    <t>Percent of Total</t>
  </si>
  <si>
    <t>MALHEUR/BAKER</t>
  </si>
  <si>
    <t>Current PE50 Funding Amount</t>
  </si>
  <si>
    <t>Gen Fund</t>
  </si>
  <si>
    <t xml:space="preserve">Primacy Grant </t>
  </si>
  <si>
    <t>Annual Water System Fee</t>
  </si>
  <si>
    <t>SRF State Program Mgt</t>
  </si>
  <si>
    <t>FY22</t>
  </si>
  <si>
    <t>FY23</t>
  </si>
  <si>
    <t>New FY23 Revenue Source Allocation</t>
  </si>
  <si>
    <t>AY23 Total</t>
  </si>
  <si>
    <t>OR DEPT OF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</si>
</sst>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2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2" fillId="5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wrapText="1"/>
    </xf>
    <xf numFmtId="164" fontId="3" fillId="3" borderId="1" xfId="1" applyNumberFormat="1" applyFont="1" applyFill="1" applyBorder="1" applyAlignment="1">
      <alignment horizontal="center"/>
    </xf>
    <xf numFmtId="9" fontId="2" fillId="7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 wrapText="1"/>
    </xf>
    <xf numFmtId="164" fontId="3" fillId="7" borderId="1" xfId="0" applyNumberFormat="1" applyFont="1" applyFill="1" applyBorder="1" applyAlignment="1">
      <alignment horizontal="center"/>
    </xf>
    <xf numFmtId="44" fontId="3" fillId="0" borderId="0" xfId="0" applyNumberFormat="1" applyFont="1" applyAlignment="1">
      <alignment horizontal="center"/>
    </xf>
    <xf numFmtId="9" fontId="3" fillId="0" borderId="0" xfId="2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zoomScale="70" zoomScaleNormal="70" workbookViewId="0">
      <selection activeCell="M30" sqref="M30"/>
    </sheetView>
  </sheetViews>
  <sheetFormatPr defaultColWidth="12.42578125" defaultRowHeight="18" x14ac:dyDescent="0.25"/>
  <cols>
    <col min="1" max="1" width="33.140625" style="1" customWidth="1"/>
    <col min="2" max="2" width="17.140625" style="2" customWidth="1"/>
    <col min="3" max="4" width="17.140625" style="1" customWidth="1"/>
    <col min="5" max="5" width="14.42578125" style="1" customWidth="1"/>
    <col min="6" max="6" width="5.7109375" style="1" customWidth="1"/>
    <col min="7" max="7" width="17.140625" style="1" customWidth="1"/>
    <col min="8" max="8" width="17" style="1" customWidth="1"/>
    <col min="9" max="9" width="19.7109375" style="1" customWidth="1"/>
    <col min="10" max="10" width="16.7109375" style="1" customWidth="1"/>
    <col min="11" max="11" width="19.85546875" style="1" customWidth="1"/>
    <col min="12" max="12" width="19.5703125" style="1" customWidth="1"/>
    <col min="13" max="223" width="12.42578125" style="1"/>
    <col min="224" max="224" width="16.28515625" style="1" customWidth="1"/>
    <col min="225" max="225" width="15.140625" style="1" customWidth="1"/>
    <col min="226" max="233" width="12.42578125" style="1"/>
    <col min="234" max="234" width="16.42578125" style="1" customWidth="1"/>
    <col min="235" max="235" width="19" style="1" customWidth="1"/>
    <col min="236" max="479" width="12.42578125" style="1"/>
    <col min="480" max="480" width="16.28515625" style="1" customWidth="1"/>
    <col min="481" max="481" width="15.140625" style="1" customWidth="1"/>
    <col min="482" max="489" width="12.42578125" style="1"/>
    <col min="490" max="490" width="16.42578125" style="1" customWidth="1"/>
    <col min="491" max="491" width="19" style="1" customWidth="1"/>
    <col min="492" max="735" width="12.42578125" style="1"/>
    <col min="736" max="736" width="16.28515625" style="1" customWidth="1"/>
    <col min="737" max="737" width="15.140625" style="1" customWidth="1"/>
    <col min="738" max="745" width="12.42578125" style="1"/>
    <col min="746" max="746" width="16.42578125" style="1" customWidth="1"/>
    <col min="747" max="747" width="19" style="1" customWidth="1"/>
    <col min="748" max="991" width="12.42578125" style="1"/>
    <col min="992" max="992" width="16.28515625" style="1" customWidth="1"/>
    <col min="993" max="993" width="15.140625" style="1" customWidth="1"/>
    <col min="994" max="1001" width="12.42578125" style="1"/>
    <col min="1002" max="1002" width="16.42578125" style="1" customWidth="1"/>
    <col min="1003" max="1003" width="19" style="1" customWidth="1"/>
    <col min="1004" max="1247" width="12.42578125" style="1"/>
    <col min="1248" max="1248" width="16.28515625" style="1" customWidth="1"/>
    <col min="1249" max="1249" width="15.140625" style="1" customWidth="1"/>
    <col min="1250" max="1257" width="12.42578125" style="1"/>
    <col min="1258" max="1258" width="16.42578125" style="1" customWidth="1"/>
    <col min="1259" max="1259" width="19" style="1" customWidth="1"/>
    <col min="1260" max="1503" width="12.42578125" style="1"/>
    <col min="1504" max="1504" width="16.28515625" style="1" customWidth="1"/>
    <col min="1505" max="1505" width="15.140625" style="1" customWidth="1"/>
    <col min="1506" max="1513" width="12.42578125" style="1"/>
    <col min="1514" max="1514" width="16.42578125" style="1" customWidth="1"/>
    <col min="1515" max="1515" width="19" style="1" customWidth="1"/>
    <col min="1516" max="1759" width="12.42578125" style="1"/>
    <col min="1760" max="1760" width="16.28515625" style="1" customWidth="1"/>
    <col min="1761" max="1761" width="15.140625" style="1" customWidth="1"/>
    <col min="1762" max="1769" width="12.42578125" style="1"/>
    <col min="1770" max="1770" width="16.42578125" style="1" customWidth="1"/>
    <col min="1771" max="1771" width="19" style="1" customWidth="1"/>
    <col min="1772" max="2015" width="12.42578125" style="1"/>
    <col min="2016" max="2016" width="16.28515625" style="1" customWidth="1"/>
    <col min="2017" max="2017" width="15.140625" style="1" customWidth="1"/>
    <col min="2018" max="2025" width="12.42578125" style="1"/>
    <col min="2026" max="2026" width="16.42578125" style="1" customWidth="1"/>
    <col min="2027" max="2027" width="19" style="1" customWidth="1"/>
    <col min="2028" max="2271" width="12.42578125" style="1"/>
    <col min="2272" max="2272" width="16.28515625" style="1" customWidth="1"/>
    <col min="2273" max="2273" width="15.140625" style="1" customWidth="1"/>
    <col min="2274" max="2281" width="12.42578125" style="1"/>
    <col min="2282" max="2282" width="16.42578125" style="1" customWidth="1"/>
    <col min="2283" max="2283" width="19" style="1" customWidth="1"/>
    <col min="2284" max="2527" width="12.42578125" style="1"/>
    <col min="2528" max="2528" width="16.28515625" style="1" customWidth="1"/>
    <col min="2529" max="2529" width="15.140625" style="1" customWidth="1"/>
    <col min="2530" max="2537" width="12.42578125" style="1"/>
    <col min="2538" max="2538" width="16.42578125" style="1" customWidth="1"/>
    <col min="2539" max="2539" width="19" style="1" customWidth="1"/>
    <col min="2540" max="2783" width="12.42578125" style="1"/>
    <col min="2784" max="2784" width="16.28515625" style="1" customWidth="1"/>
    <col min="2785" max="2785" width="15.140625" style="1" customWidth="1"/>
    <col min="2786" max="2793" width="12.42578125" style="1"/>
    <col min="2794" max="2794" width="16.42578125" style="1" customWidth="1"/>
    <col min="2795" max="2795" width="19" style="1" customWidth="1"/>
    <col min="2796" max="3039" width="12.42578125" style="1"/>
    <col min="3040" max="3040" width="16.28515625" style="1" customWidth="1"/>
    <col min="3041" max="3041" width="15.140625" style="1" customWidth="1"/>
    <col min="3042" max="3049" width="12.42578125" style="1"/>
    <col min="3050" max="3050" width="16.42578125" style="1" customWidth="1"/>
    <col min="3051" max="3051" width="19" style="1" customWidth="1"/>
    <col min="3052" max="3295" width="12.42578125" style="1"/>
    <col min="3296" max="3296" width="16.28515625" style="1" customWidth="1"/>
    <col min="3297" max="3297" width="15.140625" style="1" customWidth="1"/>
    <col min="3298" max="3305" width="12.42578125" style="1"/>
    <col min="3306" max="3306" width="16.42578125" style="1" customWidth="1"/>
    <col min="3307" max="3307" width="19" style="1" customWidth="1"/>
    <col min="3308" max="3551" width="12.42578125" style="1"/>
    <col min="3552" max="3552" width="16.28515625" style="1" customWidth="1"/>
    <col min="3553" max="3553" width="15.140625" style="1" customWidth="1"/>
    <col min="3554" max="3561" width="12.42578125" style="1"/>
    <col min="3562" max="3562" width="16.42578125" style="1" customWidth="1"/>
    <col min="3563" max="3563" width="19" style="1" customWidth="1"/>
    <col min="3564" max="3807" width="12.42578125" style="1"/>
    <col min="3808" max="3808" width="16.28515625" style="1" customWidth="1"/>
    <col min="3809" max="3809" width="15.140625" style="1" customWidth="1"/>
    <col min="3810" max="3817" width="12.42578125" style="1"/>
    <col min="3818" max="3818" width="16.42578125" style="1" customWidth="1"/>
    <col min="3819" max="3819" width="19" style="1" customWidth="1"/>
    <col min="3820" max="4063" width="12.42578125" style="1"/>
    <col min="4064" max="4064" width="16.28515625" style="1" customWidth="1"/>
    <col min="4065" max="4065" width="15.140625" style="1" customWidth="1"/>
    <col min="4066" max="4073" width="12.42578125" style="1"/>
    <col min="4074" max="4074" width="16.42578125" style="1" customWidth="1"/>
    <col min="4075" max="4075" width="19" style="1" customWidth="1"/>
    <col min="4076" max="4319" width="12.42578125" style="1"/>
    <col min="4320" max="4320" width="16.28515625" style="1" customWidth="1"/>
    <col min="4321" max="4321" width="15.140625" style="1" customWidth="1"/>
    <col min="4322" max="4329" width="12.42578125" style="1"/>
    <col min="4330" max="4330" width="16.42578125" style="1" customWidth="1"/>
    <col min="4331" max="4331" width="19" style="1" customWidth="1"/>
    <col min="4332" max="4575" width="12.42578125" style="1"/>
    <col min="4576" max="4576" width="16.28515625" style="1" customWidth="1"/>
    <col min="4577" max="4577" width="15.140625" style="1" customWidth="1"/>
    <col min="4578" max="4585" width="12.42578125" style="1"/>
    <col min="4586" max="4586" width="16.42578125" style="1" customWidth="1"/>
    <col min="4587" max="4587" width="19" style="1" customWidth="1"/>
    <col min="4588" max="4831" width="12.42578125" style="1"/>
    <col min="4832" max="4832" width="16.28515625" style="1" customWidth="1"/>
    <col min="4833" max="4833" width="15.140625" style="1" customWidth="1"/>
    <col min="4834" max="4841" width="12.42578125" style="1"/>
    <col min="4842" max="4842" width="16.42578125" style="1" customWidth="1"/>
    <col min="4843" max="4843" width="19" style="1" customWidth="1"/>
    <col min="4844" max="5087" width="12.42578125" style="1"/>
    <col min="5088" max="5088" width="16.28515625" style="1" customWidth="1"/>
    <col min="5089" max="5089" width="15.140625" style="1" customWidth="1"/>
    <col min="5090" max="5097" width="12.42578125" style="1"/>
    <col min="5098" max="5098" width="16.42578125" style="1" customWidth="1"/>
    <col min="5099" max="5099" width="19" style="1" customWidth="1"/>
    <col min="5100" max="5343" width="12.42578125" style="1"/>
    <col min="5344" max="5344" width="16.28515625" style="1" customWidth="1"/>
    <col min="5345" max="5345" width="15.140625" style="1" customWidth="1"/>
    <col min="5346" max="5353" width="12.42578125" style="1"/>
    <col min="5354" max="5354" width="16.42578125" style="1" customWidth="1"/>
    <col min="5355" max="5355" width="19" style="1" customWidth="1"/>
    <col min="5356" max="5599" width="12.42578125" style="1"/>
    <col min="5600" max="5600" width="16.28515625" style="1" customWidth="1"/>
    <col min="5601" max="5601" width="15.140625" style="1" customWidth="1"/>
    <col min="5602" max="5609" width="12.42578125" style="1"/>
    <col min="5610" max="5610" width="16.42578125" style="1" customWidth="1"/>
    <col min="5611" max="5611" width="19" style="1" customWidth="1"/>
    <col min="5612" max="5855" width="12.42578125" style="1"/>
    <col min="5856" max="5856" width="16.28515625" style="1" customWidth="1"/>
    <col min="5857" max="5857" width="15.140625" style="1" customWidth="1"/>
    <col min="5858" max="5865" width="12.42578125" style="1"/>
    <col min="5866" max="5866" width="16.42578125" style="1" customWidth="1"/>
    <col min="5867" max="5867" width="19" style="1" customWidth="1"/>
    <col min="5868" max="6111" width="12.42578125" style="1"/>
    <col min="6112" max="6112" width="16.28515625" style="1" customWidth="1"/>
    <col min="6113" max="6113" width="15.140625" style="1" customWidth="1"/>
    <col min="6114" max="6121" width="12.42578125" style="1"/>
    <col min="6122" max="6122" width="16.42578125" style="1" customWidth="1"/>
    <col min="6123" max="6123" width="19" style="1" customWidth="1"/>
    <col min="6124" max="6367" width="12.42578125" style="1"/>
    <col min="6368" max="6368" width="16.28515625" style="1" customWidth="1"/>
    <col min="6369" max="6369" width="15.140625" style="1" customWidth="1"/>
    <col min="6370" max="6377" width="12.42578125" style="1"/>
    <col min="6378" max="6378" width="16.42578125" style="1" customWidth="1"/>
    <col min="6379" max="6379" width="19" style="1" customWidth="1"/>
    <col min="6380" max="6623" width="12.42578125" style="1"/>
    <col min="6624" max="6624" width="16.28515625" style="1" customWidth="1"/>
    <col min="6625" max="6625" width="15.140625" style="1" customWidth="1"/>
    <col min="6626" max="6633" width="12.42578125" style="1"/>
    <col min="6634" max="6634" width="16.42578125" style="1" customWidth="1"/>
    <col min="6635" max="6635" width="19" style="1" customWidth="1"/>
    <col min="6636" max="6879" width="12.42578125" style="1"/>
    <col min="6880" max="6880" width="16.28515625" style="1" customWidth="1"/>
    <col min="6881" max="6881" width="15.140625" style="1" customWidth="1"/>
    <col min="6882" max="6889" width="12.42578125" style="1"/>
    <col min="6890" max="6890" width="16.42578125" style="1" customWidth="1"/>
    <col min="6891" max="6891" width="19" style="1" customWidth="1"/>
    <col min="6892" max="7135" width="12.42578125" style="1"/>
    <col min="7136" max="7136" width="16.28515625" style="1" customWidth="1"/>
    <col min="7137" max="7137" width="15.140625" style="1" customWidth="1"/>
    <col min="7138" max="7145" width="12.42578125" style="1"/>
    <col min="7146" max="7146" width="16.42578125" style="1" customWidth="1"/>
    <col min="7147" max="7147" width="19" style="1" customWidth="1"/>
    <col min="7148" max="7391" width="12.42578125" style="1"/>
    <col min="7392" max="7392" width="16.28515625" style="1" customWidth="1"/>
    <col min="7393" max="7393" width="15.140625" style="1" customWidth="1"/>
    <col min="7394" max="7401" width="12.42578125" style="1"/>
    <col min="7402" max="7402" width="16.42578125" style="1" customWidth="1"/>
    <col min="7403" max="7403" width="19" style="1" customWidth="1"/>
    <col min="7404" max="7647" width="12.42578125" style="1"/>
    <col min="7648" max="7648" width="16.28515625" style="1" customWidth="1"/>
    <col min="7649" max="7649" width="15.140625" style="1" customWidth="1"/>
    <col min="7650" max="7657" width="12.42578125" style="1"/>
    <col min="7658" max="7658" width="16.42578125" style="1" customWidth="1"/>
    <col min="7659" max="7659" width="19" style="1" customWidth="1"/>
    <col min="7660" max="7903" width="12.42578125" style="1"/>
    <col min="7904" max="7904" width="16.28515625" style="1" customWidth="1"/>
    <col min="7905" max="7905" width="15.140625" style="1" customWidth="1"/>
    <col min="7906" max="7913" width="12.42578125" style="1"/>
    <col min="7914" max="7914" width="16.42578125" style="1" customWidth="1"/>
    <col min="7915" max="7915" width="19" style="1" customWidth="1"/>
    <col min="7916" max="8159" width="12.42578125" style="1"/>
    <col min="8160" max="8160" width="16.28515625" style="1" customWidth="1"/>
    <col min="8161" max="8161" width="15.140625" style="1" customWidth="1"/>
    <col min="8162" max="8169" width="12.42578125" style="1"/>
    <col min="8170" max="8170" width="16.42578125" style="1" customWidth="1"/>
    <col min="8171" max="8171" width="19" style="1" customWidth="1"/>
    <col min="8172" max="8415" width="12.42578125" style="1"/>
    <col min="8416" max="8416" width="16.28515625" style="1" customWidth="1"/>
    <col min="8417" max="8417" width="15.140625" style="1" customWidth="1"/>
    <col min="8418" max="8425" width="12.42578125" style="1"/>
    <col min="8426" max="8426" width="16.42578125" style="1" customWidth="1"/>
    <col min="8427" max="8427" width="19" style="1" customWidth="1"/>
    <col min="8428" max="8671" width="12.42578125" style="1"/>
    <col min="8672" max="8672" width="16.28515625" style="1" customWidth="1"/>
    <col min="8673" max="8673" width="15.140625" style="1" customWidth="1"/>
    <col min="8674" max="8681" width="12.42578125" style="1"/>
    <col min="8682" max="8682" width="16.42578125" style="1" customWidth="1"/>
    <col min="8683" max="8683" width="19" style="1" customWidth="1"/>
    <col min="8684" max="8927" width="12.42578125" style="1"/>
    <col min="8928" max="8928" width="16.28515625" style="1" customWidth="1"/>
    <col min="8929" max="8929" width="15.140625" style="1" customWidth="1"/>
    <col min="8930" max="8937" width="12.42578125" style="1"/>
    <col min="8938" max="8938" width="16.42578125" style="1" customWidth="1"/>
    <col min="8939" max="8939" width="19" style="1" customWidth="1"/>
    <col min="8940" max="9183" width="12.42578125" style="1"/>
    <col min="9184" max="9184" width="16.28515625" style="1" customWidth="1"/>
    <col min="9185" max="9185" width="15.140625" style="1" customWidth="1"/>
    <col min="9186" max="9193" width="12.42578125" style="1"/>
    <col min="9194" max="9194" width="16.42578125" style="1" customWidth="1"/>
    <col min="9195" max="9195" width="19" style="1" customWidth="1"/>
    <col min="9196" max="9439" width="12.42578125" style="1"/>
    <col min="9440" max="9440" width="16.28515625" style="1" customWidth="1"/>
    <col min="9441" max="9441" width="15.140625" style="1" customWidth="1"/>
    <col min="9442" max="9449" width="12.42578125" style="1"/>
    <col min="9450" max="9450" width="16.42578125" style="1" customWidth="1"/>
    <col min="9451" max="9451" width="19" style="1" customWidth="1"/>
    <col min="9452" max="9695" width="12.42578125" style="1"/>
    <col min="9696" max="9696" width="16.28515625" style="1" customWidth="1"/>
    <col min="9697" max="9697" width="15.140625" style="1" customWidth="1"/>
    <col min="9698" max="9705" width="12.42578125" style="1"/>
    <col min="9706" max="9706" width="16.42578125" style="1" customWidth="1"/>
    <col min="9707" max="9707" width="19" style="1" customWidth="1"/>
    <col min="9708" max="9951" width="12.42578125" style="1"/>
    <col min="9952" max="9952" width="16.28515625" style="1" customWidth="1"/>
    <col min="9953" max="9953" width="15.140625" style="1" customWidth="1"/>
    <col min="9954" max="9961" width="12.42578125" style="1"/>
    <col min="9962" max="9962" width="16.42578125" style="1" customWidth="1"/>
    <col min="9963" max="9963" width="19" style="1" customWidth="1"/>
    <col min="9964" max="10207" width="12.42578125" style="1"/>
    <col min="10208" max="10208" width="16.28515625" style="1" customWidth="1"/>
    <col min="10209" max="10209" width="15.140625" style="1" customWidth="1"/>
    <col min="10210" max="10217" width="12.42578125" style="1"/>
    <col min="10218" max="10218" width="16.42578125" style="1" customWidth="1"/>
    <col min="10219" max="10219" width="19" style="1" customWidth="1"/>
    <col min="10220" max="10463" width="12.42578125" style="1"/>
    <col min="10464" max="10464" width="16.28515625" style="1" customWidth="1"/>
    <col min="10465" max="10465" width="15.140625" style="1" customWidth="1"/>
    <col min="10466" max="10473" width="12.42578125" style="1"/>
    <col min="10474" max="10474" width="16.42578125" style="1" customWidth="1"/>
    <col min="10475" max="10475" width="19" style="1" customWidth="1"/>
    <col min="10476" max="10719" width="12.42578125" style="1"/>
    <col min="10720" max="10720" width="16.28515625" style="1" customWidth="1"/>
    <col min="10721" max="10721" width="15.140625" style="1" customWidth="1"/>
    <col min="10722" max="10729" width="12.42578125" style="1"/>
    <col min="10730" max="10730" width="16.42578125" style="1" customWidth="1"/>
    <col min="10731" max="10731" width="19" style="1" customWidth="1"/>
    <col min="10732" max="10975" width="12.42578125" style="1"/>
    <col min="10976" max="10976" width="16.28515625" style="1" customWidth="1"/>
    <col min="10977" max="10977" width="15.140625" style="1" customWidth="1"/>
    <col min="10978" max="10985" width="12.42578125" style="1"/>
    <col min="10986" max="10986" width="16.42578125" style="1" customWidth="1"/>
    <col min="10987" max="10987" width="19" style="1" customWidth="1"/>
    <col min="10988" max="11231" width="12.42578125" style="1"/>
    <col min="11232" max="11232" width="16.28515625" style="1" customWidth="1"/>
    <col min="11233" max="11233" width="15.140625" style="1" customWidth="1"/>
    <col min="11234" max="11241" width="12.42578125" style="1"/>
    <col min="11242" max="11242" width="16.42578125" style="1" customWidth="1"/>
    <col min="11243" max="11243" width="19" style="1" customWidth="1"/>
    <col min="11244" max="11487" width="12.42578125" style="1"/>
    <col min="11488" max="11488" width="16.28515625" style="1" customWidth="1"/>
    <col min="11489" max="11489" width="15.140625" style="1" customWidth="1"/>
    <col min="11490" max="11497" width="12.42578125" style="1"/>
    <col min="11498" max="11498" width="16.42578125" style="1" customWidth="1"/>
    <col min="11499" max="11499" width="19" style="1" customWidth="1"/>
    <col min="11500" max="11743" width="12.42578125" style="1"/>
    <col min="11744" max="11744" width="16.28515625" style="1" customWidth="1"/>
    <col min="11745" max="11745" width="15.140625" style="1" customWidth="1"/>
    <col min="11746" max="11753" width="12.42578125" style="1"/>
    <col min="11754" max="11754" width="16.42578125" style="1" customWidth="1"/>
    <col min="11755" max="11755" width="19" style="1" customWidth="1"/>
    <col min="11756" max="11999" width="12.42578125" style="1"/>
    <col min="12000" max="12000" width="16.28515625" style="1" customWidth="1"/>
    <col min="12001" max="12001" width="15.140625" style="1" customWidth="1"/>
    <col min="12002" max="12009" width="12.42578125" style="1"/>
    <col min="12010" max="12010" width="16.42578125" style="1" customWidth="1"/>
    <col min="12011" max="12011" width="19" style="1" customWidth="1"/>
    <col min="12012" max="12255" width="12.42578125" style="1"/>
    <col min="12256" max="12256" width="16.28515625" style="1" customWidth="1"/>
    <col min="12257" max="12257" width="15.140625" style="1" customWidth="1"/>
    <col min="12258" max="12265" width="12.42578125" style="1"/>
    <col min="12266" max="12266" width="16.42578125" style="1" customWidth="1"/>
    <col min="12267" max="12267" width="19" style="1" customWidth="1"/>
    <col min="12268" max="12511" width="12.42578125" style="1"/>
    <col min="12512" max="12512" width="16.28515625" style="1" customWidth="1"/>
    <col min="12513" max="12513" width="15.140625" style="1" customWidth="1"/>
    <col min="12514" max="12521" width="12.42578125" style="1"/>
    <col min="12522" max="12522" width="16.42578125" style="1" customWidth="1"/>
    <col min="12523" max="12523" width="19" style="1" customWidth="1"/>
    <col min="12524" max="12767" width="12.42578125" style="1"/>
    <col min="12768" max="12768" width="16.28515625" style="1" customWidth="1"/>
    <col min="12769" max="12769" width="15.140625" style="1" customWidth="1"/>
    <col min="12770" max="12777" width="12.42578125" style="1"/>
    <col min="12778" max="12778" width="16.42578125" style="1" customWidth="1"/>
    <col min="12779" max="12779" width="19" style="1" customWidth="1"/>
    <col min="12780" max="13023" width="12.42578125" style="1"/>
    <col min="13024" max="13024" width="16.28515625" style="1" customWidth="1"/>
    <col min="13025" max="13025" width="15.140625" style="1" customWidth="1"/>
    <col min="13026" max="13033" width="12.42578125" style="1"/>
    <col min="13034" max="13034" width="16.42578125" style="1" customWidth="1"/>
    <col min="13035" max="13035" width="19" style="1" customWidth="1"/>
    <col min="13036" max="13279" width="12.42578125" style="1"/>
    <col min="13280" max="13280" width="16.28515625" style="1" customWidth="1"/>
    <col min="13281" max="13281" width="15.140625" style="1" customWidth="1"/>
    <col min="13282" max="13289" width="12.42578125" style="1"/>
    <col min="13290" max="13290" width="16.42578125" style="1" customWidth="1"/>
    <col min="13291" max="13291" width="19" style="1" customWidth="1"/>
    <col min="13292" max="13535" width="12.42578125" style="1"/>
    <col min="13536" max="13536" width="16.28515625" style="1" customWidth="1"/>
    <col min="13537" max="13537" width="15.140625" style="1" customWidth="1"/>
    <col min="13538" max="13545" width="12.42578125" style="1"/>
    <col min="13546" max="13546" width="16.42578125" style="1" customWidth="1"/>
    <col min="13547" max="13547" width="19" style="1" customWidth="1"/>
    <col min="13548" max="13791" width="12.42578125" style="1"/>
    <col min="13792" max="13792" width="16.28515625" style="1" customWidth="1"/>
    <col min="13793" max="13793" width="15.140625" style="1" customWidth="1"/>
    <col min="13794" max="13801" width="12.42578125" style="1"/>
    <col min="13802" max="13802" width="16.42578125" style="1" customWidth="1"/>
    <col min="13803" max="13803" width="19" style="1" customWidth="1"/>
    <col min="13804" max="14047" width="12.42578125" style="1"/>
    <col min="14048" max="14048" width="16.28515625" style="1" customWidth="1"/>
    <col min="14049" max="14049" width="15.140625" style="1" customWidth="1"/>
    <col min="14050" max="14057" width="12.42578125" style="1"/>
    <col min="14058" max="14058" width="16.42578125" style="1" customWidth="1"/>
    <col min="14059" max="14059" width="19" style="1" customWidth="1"/>
    <col min="14060" max="14303" width="12.42578125" style="1"/>
    <col min="14304" max="14304" width="16.28515625" style="1" customWidth="1"/>
    <col min="14305" max="14305" width="15.140625" style="1" customWidth="1"/>
    <col min="14306" max="14313" width="12.42578125" style="1"/>
    <col min="14314" max="14314" width="16.42578125" style="1" customWidth="1"/>
    <col min="14315" max="14315" width="19" style="1" customWidth="1"/>
    <col min="14316" max="14559" width="12.42578125" style="1"/>
    <col min="14560" max="14560" width="16.28515625" style="1" customWidth="1"/>
    <col min="14561" max="14561" width="15.140625" style="1" customWidth="1"/>
    <col min="14562" max="14569" width="12.42578125" style="1"/>
    <col min="14570" max="14570" width="16.42578125" style="1" customWidth="1"/>
    <col min="14571" max="14571" width="19" style="1" customWidth="1"/>
    <col min="14572" max="14815" width="12.42578125" style="1"/>
    <col min="14816" max="14816" width="16.28515625" style="1" customWidth="1"/>
    <col min="14817" max="14817" width="15.140625" style="1" customWidth="1"/>
    <col min="14818" max="14825" width="12.42578125" style="1"/>
    <col min="14826" max="14826" width="16.42578125" style="1" customWidth="1"/>
    <col min="14827" max="14827" width="19" style="1" customWidth="1"/>
    <col min="14828" max="15071" width="12.42578125" style="1"/>
    <col min="15072" max="15072" width="16.28515625" style="1" customWidth="1"/>
    <col min="15073" max="15073" width="15.140625" style="1" customWidth="1"/>
    <col min="15074" max="15081" width="12.42578125" style="1"/>
    <col min="15082" max="15082" width="16.42578125" style="1" customWidth="1"/>
    <col min="15083" max="15083" width="19" style="1" customWidth="1"/>
    <col min="15084" max="15327" width="12.42578125" style="1"/>
    <col min="15328" max="15328" width="16.28515625" style="1" customWidth="1"/>
    <col min="15329" max="15329" width="15.140625" style="1" customWidth="1"/>
    <col min="15330" max="15337" width="12.42578125" style="1"/>
    <col min="15338" max="15338" width="16.42578125" style="1" customWidth="1"/>
    <col min="15339" max="15339" width="19" style="1" customWidth="1"/>
    <col min="15340" max="15583" width="12.42578125" style="1"/>
    <col min="15584" max="15584" width="16.28515625" style="1" customWidth="1"/>
    <col min="15585" max="15585" width="15.140625" style="1" customWidth="1"/>
    <col min="15586" max="15593" width="12.42578125" style="1"/>
    <col min="15594" max="15594" width="16.42578125" style="1" customWidth="1"/>
    <col min="15595" max="15595" width="19" style="1" customWidth="1"/>
    <col min="15596" max="15839" width="12.42578125" style="1"/>
    <col min="15840" max="15840" width="16.28515625" style="1" customWidth="1"/>
    <col min="15841" max="15841" width="15.140625" style="1" customWidth="1"/>
    <col min="15842" max="15849" width="12.42578125" style="1"/>
    <col min="15850" max="15850" width="16.42578125" style="1" customWidth="1"/>
    <col min="15851" max="15851" width="19" style="1" customWidth="1"/>
    <col min="15852" max="16095" width="12.42578125" style="1"/>
    <col min="16096" max="16096" width="16.28515625" style="1" customWidth="1"/>
    <col min="16097" max="16097" width="15.140625" style="1" customWidth="1"/>
    <col min="16098" max="16105" width="12.42578125" style="1"/>
    <col min="16106" max="16106" width="16.42578125" style="1" customWidth="1"/>
    <col min="16107" max="16107" width="19" style="1" customWidth="1"/>
    <col min="16108" max="16384" width="12.42578125" style="1"/>
  </cols>
  <sheetData>
    <row r="1" spans="1:11" x14ac:dyDescent="0.25">
      <c r="A1" s="27" t="s">
        <v>31</v>
      </c>
      <c r="B1" s="27"/>
      <c r="C1" s="27"/>
      <c r="D1" s="27"/>
      <c r="E1" s="11"/>
      <c r="G1" s="28" t="s">
        <v>38</v>
      </c>
      <c r="H1" s="29"/>
      <c r="I1" s="29"/>
      <c r="J1" s="29"/>
      <c r="K1" s="29"/>
    </row>
    <row r="2" spans="1:11" x14ac:dyDescent="0.25">
      <c r="A2" s="5"/>
      <c r="B2" s="17" t="s">
        <v>36</v>
      </c>
      <c r="C2" s="17" t="s">
        <v>37</v>
      </c>
      <c r="D2" s="6" t="s">
        <v>39</v>
      </c>
      <c r="E2" s="6"/>
      <c r="G2" s="18" t="s">
        <v>37</v>
      </c>
      <c r="H2" s="21">
        <v>0.3</v>
      </c>
      <c r="I2" s="21">
        <v>0.3</v>
      </c>
      <c r="J2" s="21">
        <v>0.3</v>
      </c>
      <c r="K2" s="21">
        <v>0.1</v>
      </c>
    </row>
    <row r="3" spans="1:11" ht="36" x14ac:dyDescent="0.25">
      <c r="A3" s="3" t="s">
        <v>25</v>
      </c>
      <c r="B3" s="3" t="s">
        <v>26</v>
      </c>
      <c r="C3" s="3" t="s">
        <v>26</v>
      </c>
      <c r="D3" s="3" t="s">
        <v>27</v>
      </c>
      <c r="E3" s="14" t="s">
        <v>29</v>
      </c>
      <c r="G3" s="19" t="s">
        <v>26</v>
      </c>
      <c r="H3" s="22" t="s">
        <v>32</v>
      </c>
      <c r="I3" s="22" t="s">
        <v>35</v>
      </c>
      <c r="J3" s="22" t="s">
        <v>33</v>
      </c>
      <c r="K3" s="22" t="s">
        <v>34</v>
      </c>
    </row>
    <row r="4" spans="1:11" x14ac:dyDescent="0.25">
      <c r="A4" s="7" t="s">
        <v>0</v>
      </c>
      <c r="B4" s="20">
        <v>46082.400000000001</v>
      </c>
      <c r="C4" s="20">
        <v>43615.709139703657</v>
      </c>
      <c r="D4" s="8">
        <f t="shared" ref="D4:D30" si="0">SUM(B4:C4)</f>
        <v>89698.109139703651</v>
      </c>
      <c r="E4" s="13">
        <f t="shared" ref="E4:E30" si="1">D4/$D$31</f>
        <v>2.6589131784895335E-2</v>
      </c>
      <c r="G4" s="20">
        <v>43615.709139703657</v>
      </c>
      <c r="H4" s="23">
        <f>G4*0.3</f>
        <v>13084.712741911097</v>
      </c>
      <c r="I4" s="23">
        <f>G4*0.3</f>
        <v>13084.712741911097</v>
      </c>
      <c r="J4" s="23">
        <f>G4*0.3</f>
        <v>13084.712741911097</v>
      </c>
      <c r="K4" s="23">
        <f>G4*0.1</f>
        <v>4361.5709139703658</v>
      </c>
    </row>
    <row r="5" spans="1:11" x14ac:dyDescent="0.25">
      <c r="A5" s="7" t="s">
        <v>1</v>
      </c>
      <c r="B5" s="20">
        <v>176970</v>
      </c>
      <c r="C5" s="20">
        <v>189172.99047228199</v>
      </c>
      <c r="D5" s="8">
        <f t="shared" si="0"/>
        <v>366142.99047228199</v>
      </c>
      <c r="E5" s="13">
        <f t="shared" si="1"/>
        <v>0.10853544538626098</v>
      </c>
      <c r="G5" s="20">
        <v>189172.99047228199</v>
      </c>
      <c r="H5" s="23">
        <f t="shared" ref="H5:H30" si="2">G5*0.3</f>
        <v>56751.897141684596</v>
      </c>
      <c r="I5" s="23">
        <f t="shared" ref="I5:I30" si="3">G5*0.3</f>
        <v>56751.897141684596</v>
      </c>
      <c r="J5" s="23">
        <f t="shared" ref="J5:J30" si="4">G5*0.3</f>
        <v>56751.897141684596</v>
      </c>
      <c r="K5" s="23">
        <f t="shared" ref="K5:K30" si="5">G5*0.1</f>
        <v>18917.2990472282</v>
      </c>
    </row>
    <row r="6" spans="1:11" x14ac:dyDescent="0.25">
      <c r="A6" s="7" t="s">
        <v>2</v>
      </c>
      <c r="B6" s="20">
        <v>13436.4</v>
      </c>
      <c r="C6" s="20">
        <v>18014.400311693087</v>
      </c>
      <c r="D6" s="8">
        <f t="shared" si="0"/>
        <v>31450.800311693085</v>
      </c>
      <c r="E6" s="13">
        <f t="shared" si="1"/>
        <v>9.322933139265922E-3</v>
      </c>
      <c r="G6" s="20">
        <v>18014.400311693087</v>
      </c>
      <c r="H6" s="23">
        <f t="shared" si="2"/>
        <v>5404.3200935079258</v>
      </c>
      <c r="I6" s="23">
        <f t="shared" si="3"/>
        <v>5404.3200935079258</v>
      </c>
      <c r="J6" s="23">
        <f t="shared" si="4"/>
        <v>5404.3200935079258</v>
      </c>
      <c r="K6" s="23">
        <f t="shared" si="5"/>
        <v>1801.4400311693089</v>
      </c>
    </row>
    <row r="7" spans="1:11" x14ac:dyDescent="0.25">
      <c r="A7" s="7" t="s">
        <v>3</v>
      </c>
      <c r="B7" s="20">
        <v>56320.799999999996</v>
      </c>
      <c r="C7" s="20">
        <v>57252.840688278593</v>
      </c>
      <c r="D7" s="8">
        <f t="shared" si="0"/>
        <v>113573.6406882786</v>
      </c>
      <c r="E7" s="13">
        <f t="shared" si="1"/>
        <v>3.3666534651780149E-2</v>
      </c>
      <c r="G7" s="20">
        <v>57252.840688278593</v>
      </c>
      <c r="H7" s="23">
        <f t="shared" si="2"/>
        <v>17175.852206483578</v>
      </c>
      <c r="I7" s="23">
        <f t="shared" si="3"/>
        <v>17175.852206483578</v>
      </c>
      <c r="J7" s="23">
        <f t="shared" si="4"/>
        <v>17175.852206483578</v>
      </c>
      <c r="K7" s="23">
        <f t="shared" si="5"/>
        <v>5725.2840688278593</v>
      </c>
    </row>
    <row r="8" spans="1:11" x14ac:dyDescent="0.25">
      <c r="A8" s="7" t="s">
        <v>4</v>
      </c>
      <c r="B8" s="20">
        <v>28027.200000000001</v>
      </c>
      <c r="C8" s="20">
        <v>26798.181142902984</v>
      </c>
      <c r="D8" s="8">
        <f t="shared" si="0"/>
        <v>54825.381142902988</v>
      </c>
      <c r="E8" s="13">
        <f t="shared" si="1"/>
        <v>1.6251839624571371E-2</v>
      </c>
      <c r="G8" s="20">
        <v>26798.181142902984</v>
      </c>
      <c r="H8" s="23">
        <f t="shared" si="2"/>
        <v>8039.4543428708948</v>
      </c>
      <c r="I8" s="23">
        <f t="shared" si="3"/>
        <v>8039.4543428708948</v>
      </c>
      <c r="J8" s="23">
        <f t="shared" si="4"/>
        <v>8039.4543428708948</v>
      </c>
      <c r="K8" s="23">
        <f t="shared" si="5"/>
        <v>2679.8181142902986</v>
      </c>
    </row>
    <row r="9" spans="1:11" x14ac:dyDescent="0.25">
      <c r="A9" s="7" t="s">
        <v>5</v>
      </c>
      <c r="B9" s="20">
        <v>37496.400000000001</v>
      </c>
      <c r="C9" s="20">
        <v>38123.88378225745</v>
      </c>
      <c r="D9" s="8">
        <f t="shared" si="0"/>
        <v>75620.283782257451</v>
      </c>
      <c r="E9" s="13">
        <f t="shared" si="1"/>
        <v>2.2416054367054964E-2</v>
      </c>
      <c r="G9" s="20">
        <v>38123.88378225745</v>
      </c>
      <c r="H9" s="23">
        <f t="shared" si="2"/>
        <v>11437.165134677234</v>
      </c>
      <c r="I9" s="23">
        <f t="shared" si="3"/>
        <v>11437.165134677234</v>
      </c>
      <c r="J9" s="23">
        <f t="shared" si="4"/>
        <v>11437.165134677234</v>
      </c>
      <c r="K9" s="23">
        <f t="shared" si="5"/>
        <v>3812.3883782257453</v>
      </c>
    </row>
    <row r="10" spans="1:11" x14ac:dyDescent="0.25">
      <c r="A10" s="7" t="s">
        <v>6</v>
      </c>
      <c r="B10" s="20"/>
      <c r="C10" s="20">
        <v>0</v>
      </c>
      <c r="D10" s="8">
        <f t="shared" si="0"/>
        <v>0</v>
      </c>
      <c r="E10" s="13">
        <f t="shared" si="1"/>
        <v>0</v>
      </c>
      <c r="G10" s="20">
        <v>0</v>
      </c>
      <c r="H10" s="23">
        <f t="shared" si="2"/>
        <v>0</v>
      </c>
      <c r="I10" s="23">
        <f t="shared" si="3"/>
        <v>0</v>
      </c>
      <c r="J10" s="23">
        <f t="shared" si="4"/>
        <v>0</v>
      </c>
      <c r="K10" s="23">
        <f t="shared" si="5"/>
        <v>0</v>
      </c>
    </row>
    <row r="11" spans="1:11" x14ac:dyDescent="0.25">
      <c r="A11" s="7" t="s">
        <v>7</v>
      </c>
      <c r="B11" s="20">
        <v>112635.59999999999</v>
      </c>
      <c r="C11" s="20">
        <v>117523.95418612682</v>
      </c>
      <c r="D11" s="8">
        <f t="shared" si="0"/>
        <v>230159.5541861268</v>
      </c>
      <c r="E11" s="13">
        <f t="shared" si="1"/>
        <v>6.8225994689322417E-2</v>
      </c>
      <c r="G11" s="20">
        <v>117523.95418612682</v>
      </c>
      <c r="H11" s="23">
        <f t="shared" si="2"/>
        <v>35257.186255838045</v>
      </c>
      <c r="I11" s="23">
        <f t="shared" si="3"/>
        <v>35257.186255838045</v>
      </c>
      <c r="J11" s="23">
        <f t="shared" si="4"/>
        <v>35257.186255838045</v>
      </c>
      <c r="K11" s="23">
        <f t="shared" si="5"/>
        <v>11752.395418612683</v>
      </c>
    </row>
    <row r="12" spans="1:11" x14ac:dyDescent="0.25">
      <c r="A12" s="7" t="s">
        <v>8</v>
      </c>
      <c r="B12" s="20">
        <v>50816.4</v>
      </c>
      <c r="C12" s="20">
        <v>47597.730215241601</v>
      </c>
      <c r="D12" s="8">
        <f t="shared" si="0"/>
        <v>98414.130215241603</v>
      </c>
      <c r="E12" s="13">
        <f t="shared" si="1"/>
        <v>2.917281426427128E-2</v>
      </c>
      <c r="G12" s="20">
        <v>47597.730215241601</v>
      </c>
      <c r="H12" s="23">
        <f t="shared" si="2"/>
        <v>14279.319064572481</v>
      </c>
      <c r="I12" s="23">
        <f t="shared" si="3"/>
        <v>14279.319064572481</v>
      </c>
      <c r="J12" s="23">
        <f t="shared" si="4"/>
        <v>14279.319064572481</v>
      </c>
      <c r="K12" s="23">
        <f t="shared" si="5"/>
        <v>4759.77302152416</v>
      </c>
    </row>
    <row r="13" spans="1:11" x14ac:dyDescent="0.25">
      <c r="A13" s="7" t="s">
        <v>9</v>
      </c>
      <c r="B13" s="20">
        <v>9608.4</v>
      </c>
      <c r="C13" s="20">
        <v>10714.821787231029</v>
      </c>
      <c r="D13" s="8">
        <f t="shared" si="0"/>
        <v>20323.221787231028</v>
      </c>
      <c r="E13" s="13">
        <f t="shared" si="1"/>
        <v>6.0243948013743737E-3</v>
      </c>
      <c r="G13" s="20">
        <v>10714.821787231029</v>
      </c>
      <c r="H13" s="23">
        <f t="shared" si="2"/>
        <v>3214.4465361693087</v>
      </c>
      <c r="I13" s="23">
        <f t="shared" si="3"/>
        <v>3214.4465361693087</v>
      </c>
      <c r="J13" s="23">
        <f t="shared" si="4"/>
        <v>3214.4465361693087</v>
      </c>
      <c r="K13" s="23">
        <f t="shared" si="5"/>
        <v>1071.4821787231028</v>
      </c>
    </row>
    <row r="14" spans="1:11" x14ac:dyDescent="0.25">
      <c r="A14" s="7" t="s">
        <v>10</v>
      </c>
      <c r="B14" s="20">
        <v>126030</v>
      </c>
      <c r="C14" s="20">
        <v>135181.77040669118</v>
      </c>
      <c r="D14" s="8">
        <f t="shared" si="0"/>
        <v>261211.77040669118</v>
      </c>
      <c r="E14" s="13">
        <f t="shared" si="1"/>
        <v>7.7430775896200579E-2</v>
      </c>
      <c r="G14" s="20">
        <v>135181.77040669118</v>
      </c>
      <c r="H14" s="23">
        <f t="shared" si="2"/>
        <v>40554.531122007356</v>
      </c>
      <c r="I14" s="23">
        <f t="shared" si="3"/>
        <v>40554.531122007356</v>
      </c>
      <c r="J14" s="23">
        <f t="shared" si="4"/>
        <v>40554.531122007356</v>
      </c>
      <c r="K14" s="23">
        <f t="shared" si="5"/>
        <v>13518.177040669119</v>
      </c>
    </row>
    <row r="15" spans="1:11" x14ac:dyDescent="0.25">
      <c r="A15" s="7" t="s">
        <v>11</v>
      </c>
      <c r="B15" s="20">
        <v>11394</v>
      </c>
      <c r="C15" s="20">
        <v>12553.296855671952</v>
      </c>
      <c r="D15" s="8">
        <f t="shared" si="0"/>
        <v>23947.29685567195</v>
      </c>
      <c r="E15" s="13">
        <f t="shared" si="1"/>
        <v>7.0986761938956833E-3</v>
      </c>
      <c r="G15" s="20">
        <v>12553.296855671952</v>
      </c>
      <c r="H15" s="23">
        <f t="shared" si="2"/>
        <v>3765.9890567015855</v>
      </c>
      <c r="I15" s="23">
        <f t="shared" si="3"/>
        <v>3765.9890567015855</v>
      </c>
      <c r="J15" s="23">
        <f t="shared" si="4"/>
        <v>3765.9890567015855</v>
      </c>
      <c r="K15" s="23">
        <f t="shared" si="5"/>
        <v>1255.3296855671952</v>
      </c>
    </row>
    <row r="16" spans="1:11" x14ac:dyDescent="0.25">
      <c r="A16" s="7" t="s">
        <v>12</v>
      </c>
      <c r="B16" s="20">
        <v>112604.4</v>
      </c>
      <c r="C16" s="20">
        <v>111394.49227975649</v>
      </c>
      <c r="D16" s="8">
        <f t="shared" si="0"/>
        <v>223998.89227975649</v>
      </c>
      <c r="E16" s="13">
        <f t="shared" si="1"/>
        <v>6.6399795086212188E-2</v>
      </c>
      <c r="G16" s="20">
        <v>111394.49227975649</v>
      </c>
      <c r="H16" s="23">
        <f t="shared" si="2"/>
        <v>33418.34768392695</v>
      </c>
      <c r="I16" s="23">
        <f t="shared" si="3"/>
        <v>33418.34768392695</v>
      </c>
      <c r="J16" s="23">
        <f t="shared" si="4"/>
        <v>33418.34768392695</v>
      </c>
      <c r="K16" s="23">
        <f t="shared" si="5"/>
        <v>11139.449227975651</v>
      </c>
    </row>
    <row r="17" spans="1:12" x14ac:dyDescent="0.25">
      <c r="A17" s="7" t="s">
        <v>13</v>
      </c>
      <c r="B17" s="20">
        <v>88710</v>
      </c>
      <c r="C17" s="20">
        <v>85548.037221611929</v>
      </c>
      <c r="D17" s="8">
        <f t="shared" si="0"/>
        <v>174258.03722161194</v>
      </c>
      <c r="E17" s="13">
        <f t="shared" si="1"/>
        <v>5.165515706742739E-2</v>
      </c>
      <c r="G17" s="20">
        <v>85548.037221611929</v>
      </c>
      <c r="H17" s="23">
        <f t="shared" si="2"/>
        <v>25664.411166483576</v>
      </c>
      <c r="I17" s="23">
        <f t="shared" si="3"/>
        <v>25664.411166483576</v>
      </c>
      <c r="J17" s="23">
        <f t="shared" si="4"/>
        <v>25664.411166483576</v>
      </c>
      <c r="K17" s="23">
        <f t="shared" si="5"/>
        <v>8554.8037221611939</v>
      </c>
    </row>
    <row r="18" spans="1:12" x14ac:dyDescent="0.25">
      <c r="A18" s="7" t="s">
        <v>14</v>
      </c>
      <c r="B18" s="20">
        <v>167751.6</v>
      </c>
      <c r="C18" s="20">
        <v>169594.67134392221</v>
      </c>
      <c r="D18" s="8">
        <f t="shared" si="0"/>
        <v>337346.27134392224</v>
      </c>
      <c r="E18" s="13">
        <f t="shared" si="1"/>
        <v>9.9999259203294319E-2</v>
      </c>
      <c r="G18" s="20">
        <v>169594.67134392221</v>
      </c>
      <c r="H18" s="23">
        <f t="shared" si="2"/>
        <v>50878.401403176664</v>
      </c>
      <c r="I18" s="23">
        <f t="shared" si="3"/>
        <v>50878.401403176664</v>
      </c>
      <c r="J18" s="23">
        <f t="shared" si="4"/>
        <v>50878.401403176664</v>
      </c>
      <c r="K18" s="23">
        <f t="shared" si="5"/>
        <v>16959.46713439222</v>
      </c>
    </row>
    <row r="19" spans="1:12" x14ac:dyDescent="0.25">
      <c r="A19" s="7" t="s">
        <v>15</v>
      </c>
      <c r="B19" s="20">
        <v>31782</v>
      </c>
      <c r="C19" s="20">
        <v>30694.540096800676</v>
      </c>
      <c r="D19" s="8">
        <f t="shared" si="0"/>
        <v>62476.540096800672</v>
      </c>
      <c r="E19" s="13">
        <f t="shared" si="1"/>
        <v>1.8519865959613906E-2</v>
      </c>
      <c r="G19" s="20">
        <v>30694.540096800676</v>
      </c>
      <c r="H19" s="23">
        <f t="shared" si="2"/>
        <v>9208.3620290402032</v>
      </c>
      <c r="I19" s="23">
        <f t="shared" si="3"/>
        <v>9208.3620290402032</v>
      </c>
      <c r="J19" s="23">
        <f t="shared" si="4"/>
        <v>9208.3620290402032</v>
      </c>
      <c r="K19" s="23">
        <f t="shared" si="5"/>
        <v>3069.4540096800679</v>
      </c>
    </row>
    <row r="20" spans="1:12" x14ac:dyDescent="0.25">
      <c r="A20" s="7" t="s">
        <v>16</v>
      </c>
      <c r="B20" s="20">
        <v>120764.4</v>
      </c>
      <c r="C20" s="20">
        <v>123173.36757690637</v>
      </c>
      <c r="D20" s="8">
        <f t="shared" si="0"/>
        <v>243937.76757690636</v>
      </c>
      <c r="E20" s="13">
        <f t="shared" si="1"/>
        <v>7.2310258394784263E-2</v>
      </c>
      <c r="G20" s="20">
        <v>123173.36757690637</v>
      </c>
      <c r="H20" s="23">
        <f t="shared" si="2"/>
        <v>36952.010273071908</v>
      </c>
      <c r="I20" s="23">
        <f t="shared" si="3"/>
        <v>36952.010273071908</v>
      </c>
      <c r="J20" s="23">
        <f t="shared" si="4"/>
        <v>36952.010273071908</v>
      </c>
      <c r="K20" s="23">
        <f t="shared" si="5"/>
        <v>12317.336757690638</v>
      </c>
    </row>
    <row r="21" spans="1:12" x14ac:dyDescent="0.25">
      <c r="A21" s="7" t="s">
        <v>30</v>
      </c>
      <c r="B21" s="20">
        <v>5619.5999999999995</v>
      </c>
      <c r="C21" s="20">
        <v>6119.7807833333336</v>
      </c>
      <c r="D21" s="8">
        <f t="shared" si="0"/>
        <v>11739.380783333334</v>
      </c>
      <c r="E21" s="13">
        <f t="shared" si="1"/>
        <v>3.4798943446507202E-3</v>
      </c>
      <c r="G21" s="20">
        <v>6119.7807833333336</v>
      </c>
      <c r="H21" s="23">
        <f t="shared" si="2"/>
        <v>1835.9342349999999</v>
      </c>
      <c r="I21" s="23">
        <f t="shared" si="3"/>
        <v>1835.9342349999999</v>
      </c>
      <c r="J21" s="23">
        <f t="shared" si="4"/>
        <v>1835.9342349999999</v>
      </c>
      <c r="K21" s="23">
        <f t="shared" si="5"/>
        <v>611.97807833333343</v>
      </c>
    </row>
    <row r="22" spans="1:12" x14ac:dyDescent="0.25">
      <c r="A22" s="7" t="s">
        <v>17</v>
      </c>
      <c r="B22" s="20">
        <v>142657.19999999998</v>
      </c>
      <c r="C22" s="20">
        <v>145952.59473894865</v>
      </c>
      <c r="D22" s="8">
        <f t="shared" si="0"/>
        <v>288609.79473894864</v>
      </c>
      <c r="E22" s="13">
        <f t="shared" si="1"/>
        <v>8.5552348208071158E-2</v>
      </c>
      <c r="G22" s="20">
        <v>145952.59473894865</v>
      </c>
      <c r="H22" s="23">
        <f t="shared" si="2"/>
        <v>43785.778421684598</v>
      </c>
      <c r="I22" s="23">
        <f t="shared" si="3"/>
        <v>43785.778421684598</v>
      </c>
      <c r="J22" s="23">
        <f t="shared" si="4"/>
        <v>43785.778421684598</v>
      </c>
      <c r="K22" s="23">
        <f t="shared" si="5"/>
        <v>14595.259473894866</v>
      </c>
    </row>
    <row r="23" spans="1:12" x14ac:dyDescent="0.25">
      <c r="A23" s="7" t="s">
        <v>18</v>
      </c>
      <c r="B23" s="20">
        <v>27258</v>
      </c>
      <c r="C23" s="20">
        <v>32619.878263816532</v>
      </c>
      <c r="D23" s="8">
        <f t="shared" si="0"/>
        <v>59877.878263816528</v>
      </c>
      <c r="E23" s="13">
        <f t="shared" si="1"/>
        <v>1.7749546912709843E-2</v>
      </c>
      <c r="G23" s="20">
        <v>32619.878263816532</v>
      </c>
      <c r="H23" s="23">
        <f t="shared" si="2"/>
        <v>9785.9634791449589</v>
      </c>
      <c r="I23" s="23">
        <f t="shared" si="3"/>
        <v>9785.9634791449589</v>
      </c>
      <c r="J23" s="23">
        <f t="shared" si="4"/>
        <v>9785.9634791449589</v>
      </c>
      <c r="K23" s="23">
        <f t="shared" si="5"/>
        <v>3261.9878263816536</v>
      </c>
    </row>
    <row r="24" spans="1:12" x14ac:dyDescent="0.25">
      <c r="A24" s="9" t="s">
        <v>19</v>
      </c>
      <c r="B24" s="20">
        <v>50622</v>
      </c>
      <c r="C24" s="20">
        <v>48114.558367714228</v>
      </c>
      <c r="D24" s="8">
        <f t="shared" si="0"/>
        <v>98736.558367714228</v>
      </c>
      <c r="E24" s="13">
        <f t="shared" si="1"/>
        <v>2.9268391358587754E-2</v>
      </c>
      <c r="G24" s="20">
        <v>48114.558367714228</v>
      </c>
      <c r="H24" s="23">
        <f t="shared" si="2"/>
        <v>14434.367510314269</v>
      </c>
      <c r="I24" s="23">
        <f t="shared" si="3"/>
        <v>14434.367510314269</v>
      </c>
      <c r="J24" s="23">
        <f t="shared" si="4"/>
        <v>14434.367510314269</v>
      </c>
      <c r="K24" s="23">
        <f t="shared" si="5"/>
        <v>4811.4558367714226</v>
      </c>
    </row>
    <row r="25" spans="1:12" x14ac:dyDescent="0.25">
      <c r="A25" s="7" t="s">
        <v>40</v>
      </c>
      <c r="B25" s="20">
        <v>84620.4</v>
      </c>
      <c r="C25" s="20">
        <v>85521.824015241582</v>
      </c>
      <c r="D25" s="8">
        <f>SUM(B25:C25)</f>
        <v>170142.22401524158</v>
      </c>
      <c r="E25" s="13">
        <f t="shared" si="1"/>
        <v>5.0435110170165047E-2</v>
      </c>
      <c r="G25" s="20">
        <v>85521.824015241582</v>
      </c>
      <c r="H25" s="23">
        <f t="shared" si="2"/>
        <v>25656.547204572475</v>
      </c>
      <c r="I25" s="23">
        <f>G25*0.3</f>
        <v>25656.547204572475</v>
      </c>
      <c r="J25" s="23">
        <f t="shared" si="4"/>
        <v>25656.547204572475</v>
      </c>
      <c r="K25" s="23">
        <f>G25*0.1</f>
        <v>8552.1824015241582</v>
      </c>
    </row>
    <row r="26" spans="1:12" x14ac:dyDescent="0.25">
      <c r="A26" s="7" t="s">
        <v>20</v>
      </c>
      <c r="B26" s="20">
        <v>10702.8</v>
      </c>
      <c r="C26" s="20">
        <v>11695.276092902981</v>
      </c>
      <c r="D26" s="8">
        <f t="shared" si="0"/>
        <v>22398.076092902978</v>
      </c>
      <c r="E26" s="13">
        <f t="shared" si="1"/>
        <v>6.6394420425825986E-3</v>
      </c>
      <c r="G26" s="20">
        <v>11695.276092902981</v>
      </c>
      <c r="H26" s="23">
        <f t="shared" si="2"/>
        <v>3508.5828278708941</v>
      </c>
      <c r="I26" s="23">
        <f t="shared" si="3"/>
        <v>3508.5828278708941</v>
      </c>
      <c r="J26" s="23">
        <f t="shared" si="4"/>
        <v>3508.5828278708941</v>
      </c>
      <c r="K26" s="23">
        <f t="shared" si="5"/>
        <v>1169.5276092902982</v>
      </c>
    </row>
    <row r="27" spans="1:12" x14ac:dyDescent="0.25">
      <c r="A27" s="7" t="s">
        <v>21</v>
      </c>
      <c r="B27" s="20">
        <v>39910.799999999996</v>
      </c>
      <c r="C27" s="20">
        <v>44325.696773386175</v>
      </c>
      <c r="D27" s="8">
        <f t="shared" si="0"/>
        <v>84236.49677338617</v>
      </c>
      <c r="E27" s="13">
        <f t="shared" si="1"/>
        <v>2.4970150823548067E-2</v>
      </c>
      <c r="G27" s="20">
        <v>44325.696773386175</v>
      </c>
      <c r="H27" s="23">
        <f t="shared" si="2"/>
        <v>13297.709032015851</v>
      </c>
      <c r="I27" s="23">
        <f t="shared" si="3"/>
        <v>13297.709032015851</v>
      </c>
      <c r="J27" s="23">
        <f t="shared" si="4"/>
        <v>13297.709032015851</v>
      </c>
      <c r="K27" s="23">
        <f t="shared" si="5"/>
        <v>4432.569677338618</v>
      </c>
    </row>
    <row r="28" spans="1:12" x14ac:dyDescent="0.25">
      <c r="A28" s="7" t="s">
        <v>22</v>
      </c>
      <c r="B28" s="20">
        <v>17576.399999999998</v>
      </c>
      <c r="C28" s="20">
        <v>18085.278857795394</v>
      </c>
      <c r="D28" s="8">
        <f t="shared" si="0"/>
        <v>35661.678857795392</v>
      </c>
      <c r="E28" s="13">
        <f t="shared" si="1"/>
        <v>1.0571160171768032E-2</v>
      </c>
      <c r="G28" s="20">
        <v>18085.278857795394</v>
      </c>
      <c r="H28" s="23">
        <f t="shared" si="2"/>
        <v>5425.5836573386177</v>
      </c>
      <c r="I28" s="23">
        <f t="shared" si="3"/>
        <v>5425.5836573386177</v>
      </c>
      <c r="J28" s="23">
        <f t="shared" si="4"/>
        <v>5425.5836573386177</v>
      </c>
      <c r="K28" s="23">
        <f t="shared" si="5"/>
        <v>1808.5278857795395</v>
      </c>
    </row>
    <row r="29" spans="1:12" x14ac:dyDescent="0.25">
      <c r="A29" s="7" t="s">
        <v>23</v>
      </c>
      <c r="B29" s="20">
        <v>45998.400000000001</v>
      </c>
      <c r="C29" s="20">
        <v>50457.956025160427</v>
      </c>
      <c r="D29" s="8">
        <f t="shared" si="0"/>
        <v>96456.356025160436</v>
      </c>
      <c r="E29" s="13">
        <f t="shared" si="1"/>
        <v>2.8592472978993359E-2</v>
      </c>
      <c r="G29" s="20">
        <v>50457.956025160427</v>
      </c>
      <c r="H29" s="23">
        <f t="shared" si="2"/>
        <v>15137.386807548128</v>
      </c>
      <c r="I29" s="23">
        <f t="shared" si="3"/>
        <v>15137.386807548128</v>
      </c>
      <c r="J29" s="23">
        <f t="shared" si="4"/>
        <v>15137.386807548128</v>
      </c>
      <c r="K29" s="23">
        <f t="shared" si="5"/>
        <v>5045.7956025160429</v>
      </c>
    </row>
    <row r="30" spans="1:12" x14ac:dyDescent="0.25">
      <c r="A30" s="7" t="s">
        <v>24</v>
      </c>
      <c r="B30" s="20">
        <v>46320</v>
      </c>
      <c r="C30" s="20">
        <v>51924.572699622498</v>
      </c>
      <c r="D30" s="8">
        <f t="shared" si="0"/>
        <v>98244.572699622498</v>
      </c>
      <c r="E30" s="13">
        <f t="shared" si="1"/>
        <v>2.9122552478697918E-2</v>
      </c>
      <c r="G30" s="20">
        <v>51924.572699622498</v>
      </c>
      <c r="H30" s="23">
        <f t="shared" si="2"/>
        <v>15577.371809886748</v>
      </c>
      <c r="I30" s="23">
        <f t="shared" si="3"/>
        <v>15577.371809886748</v>
      </c>
      <c r="J30" s="23">
        <f t="shared" si="4"/>
        <v>15577.371809886748</v>
      </c>
      <c r="K30" s="23">
        <f t="shared" si="5"/>
        <v>5192.4572699622504</v>
      </c>
    </row>
    <row r="31" spans="1:12" x14ac:dyDescent="0.25">
      <c r="A31" s="10" t="s">
        <v>28</v>
      </c>
      <c r="B31" s="4">
        <f>SUM(B4:B30)</f>
        <v>1661715.5999999999</v>
      </c>
      <c r="C31" s="4">
        <f>SUM(C4:C30)</f>
        <v>1711772.1041249996</v>
      </c>
      <c r="D31" s="4">
        <f>SUM(D4:D30)</f>
        <v>3373487.7041250011</v>
      </c>
      <c r="E31" s="15">
        <f>SUM(E1:E30)</f>
        <v>0.99999999999999933</v>
      </c>
      <c r="G31" s="4">
        <f>SUM(G4:G30)</f>
        <v>1711772.1041249996</v>
      </c>
      <c r="H31" s="16">
        <f>SUM(H4:H30)</f>
        <v>513531.6312375</v>
      </c>
      <c r="I31" s="16">
        <f>SUM(I4:I30)</f>
        <v>513531.6312375</v>
      </c>
      <c r="J31" s="16">
        <f>SUM(J4:J30)</f>
        <v>513531.6312375</v>
      </c>
      <c r="K31" s="16">
        <f>SUM(K4:K30)</f>
        <v>171177.21041249996</v>
      </c>
      <c r="L31" s="12"/>
    </row>
    <row r="32" spans="1:12" x14ac:dyDescent="0.25">
      <c r="C32" s="24"/>
      <c r="G32" s="25"/>
    </row>
    <row r="33" spans="8:11" x14ac:dyDescent="0.25">
      <c r="H33" s="26"/>
      <c r="I33" s="26"/>
      <c r="J33" s="26"/>
      <c r="K33" s="26"/>
    </row>
  </sheetData>
  <autoFilter ref="A3:F30" xr:uid="{595F962E-9412-45B6-BD52-209C0D662381}">
    <sortState xmlns:xlrd2="http://schemas.microsoft.com/office/spreadsheetml/2017/richdata2" ref="A4:F30">
      <sortCondition ref="A3:A29"/>
    </sortState>
  </autoFilter>
  <mergeCells count="2">
    <mergeCell ref="A1:D1"/>
    <mergeCell ref="G1:K1"/>
  </mergeCells>
  <pageMargins left="0.25" right="0.25" top="0.75" bottom="0.75" header="0.3" footer="0.3"/>
  <pageSetup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Skerbeck Tia</dc:creator>
  <cp:lastModifiedBy>FIELDS Anthony J</cp:lastModifiedBy>
  <cp:lastPrinted>2020-03-04T22:15:42Z</cp:lastPrinted>
  <dcterms:created xsi:type="dcterms:W3CDTF">2018-01-08T16:56:17Z</dcterms:created>
  <dcterms:modified xsi:type="dcterms:W3CDTF">2022-05-19T16:29:52Z</dcterms:modified>
</cp:coreProperties>
</file>