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autoCompressPictures="0"/>
  <bookViews>
    <workbookView xWindow="120" yWindow="80" windowWidth="15660" windowHeight="1548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" i="1" l="1"/>
  <c r="F37" i="1"/>
  <c r="F38" i="1"/>
  <c r="F39" i="1"/>
  <c r="E15" i="1"/>
  <c r="E37" i="1"/>
  <c r="E38" i="1"/>
  <c r="E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3" i="1"/>
  <c r="G23" i="1"/>
  <c r="H22" i="1"/>
  <c r="G22" i="1"/>
  <c r="H21" i="1"/>
  <c r="G21" i="1"/>
  <c r="H20" i="1"/>
  <c r="G20" i="1"/>
  <c r="H19" i="1"/>
  <c r="G19" i="1"/>
  <c r="H18" i="1"/>
  <c r="G18" i="1"/>
  <c r="H15" i="1"/>
  <c r="G15" i="1"/>
  <c r="H13" i="1"/>
  <c r="G13" i="1"/>
  <c r="H12" i="1"/>
  <c r="G12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<sst xmlns="http://schemas.openxmlformats.org/spreadsheetml/2006/main" count="41" uniqueCount="41">
  <si>
    <t>Oregon Coalition of Local Health Officials</t>
  </si>
  <si>
    <t>11/12/18</t>
  </si>
  <si>
    <t>Income Statement</t>
  </si>
  <si>
    <t>June through October 2018</t>
  </si>
  <si>
    <t>Jun - Oct '18</t>
  </si>
  <si>
    <t>Budget</t>
  </si>
  <si>
    <t>$ Over Budget</t>
  </si>
  <si>
    <t>% of Budget</t>
  </si>
  <si>
    <t>Ordinary Income/Expense</t>
  </si>
  <si>
    <t>Income</t>
  </si>
  <si>
    <t>CLEHS Dues</t>
  </si>
  <si>
    <t>CLHO Dues</t>
  </si>
  <si>
    <t>Grants</t>
  </si>
  <si>
    <t>HO Caucus Dues - CME</t>
  </si>
  <si>
    <t>Interest</t>
  </si>
  <si>
    <t>PHD Support</t>
  </si>
  <si>
    <t>RWJ Grant</t>
  </si>
  <si>
    <t>Total Income</t>
  </si>
  <si>
    <t>Expense</t>
  </si>
  <si>
    <t>Bookkeeper</t>
  </si>
  <si>
    <t>Business Insurance</t>
  </si>
  <si>
    <t>CLEHS</t>
  </si>
  <si>
    <t>Contracted Services</t>
  </si>
  <si>
    <t>Corporation Fee</t>
  </si>
  <si>
    <t>Financial Filing</t>
  </si>
  <si>
    <t>Intern</t>
  </si>
  <si>
    <t>Meetings</t>
  </si>
  <si>
    <t>Payroll Fee</t>
  </si>
  <si>
    <t>Personnel</t>
  </si>
  <si>
    <t>Phone Reimbursement</t>
  </si>
  <si>
    <t>Postage and Delivery</t>
  </si>
  <si>
    <t>Printing</t>
  </si>
  <si>
    <t>Rent</t>
  </si>
  <si>
    <t>Subscriptions</t>
  </si>
  <si>
    <t>Supplies</t>
  </si>
  <si>
    <t>Travel Expense</t>
  </si>
  <si>
    <t>Utilities</t>
  </si>
  <si>
    <t>Workforce Development</t>
  </si>
  <si>
    <t>Total Expense</t>
  </si>
  <si>
    <t>Net Ordinary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</si>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</sst>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(#,##0\);0"/>
    <numFmt numFmtId="165" formatCode="#,##0.0%;\(#,##0.0%\);0.0%"/>
  </numFmts>
  <fonts count="12" x14ac:knownFonts="1"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sz val="10"/>
      <color rgb="FF000000"/>
      <name val="Lucida Grande"/>
      <family val="2"/>
    </font>
    <font>
      <b/>
      <sz val="18"/>
      <color theme="3"/>
      <name val="Lucida Grande"/>
      <family val="2"/>
      <scheme val="major"/>
    </font>
    <font>
      <b/>
      <sz val="15"/>
      <color theme="3"/>
      <name val="Georgia"/>
      <family val="2"/>
      <scheme val="minor"/>
    </font>
    <font>
      <b/>
      <sz val="11"/>
      <color theme="3"/>
      <name val="Georgia"/>
      <family val="2"/>
      <scheme val="minor"/>
    </font>
    <font>
      <sz val="12"/>
      <color rgb="FF006100"/>
      <name val="Georgi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</borders>
  <cellStyleXfs count="7">
    <xf numFmtId="164" fontId="0" fillId="0" borderId="0"/>
    <xf numFmtId="0" fontId="11" fillId="2" borderId="0" applyNumberFormat="0" applyBorder="0" applyAlignment="0" applyProtection="0"/>
    <xf numFmtId="0" fontId="1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9" fillId="0" borderId="3" applyNumberFormat="0" applyFill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5">
    <xf numFmtId="164" fontId="4" fillId="0" borderId="0" xfId="0" applyFont="1"/>
    <xf numFmtId="164" fontId="7" fillId="0" borderId="0" xfId="6" applyAlignment="1">
      <alignment horizontal="right"/>
    </xf>
    <xf numFmtId="164" fontId="5" fillId="0" borderId="0" xfId="4"/>
    <xf numFmtId="164" fontId="6" fillId="0" borderId="0" xfId="5"/>
    <xf numFmtId="164" fontId="0" fillId="0" borderId="1" xfId="0" applyBorder="1" applyAlignment="1">
      <alignment horizontal="center"/>
    </xf>
    <xf numFmtId="164" fontId="1" fillId="0" borderId="0" xfId="1"/>
    <xf numFmtId="164" fontId="2" fillId="0" borderId="0" xfId="2"/>
    <xf numFmtId="165" fontId="2" fillId="0" borderId="0" xfId="2" applyNumberFormat="1"/>
    <xf numFmtId="164" fontId="2" fillId="0" borderId="1" xfId="2" applyBorder="1"/>
    <xf numFmtId="165" fontId="2" fillId="0" borderId="1" xfId="2" applyNumberFormat="1" applyBorder="1"/>
    <xf numFmtId="164" fontId="3" fillId="0" borderId="2" xfId="3" applyBorder="1"/>
    <xf numFmtId="165" fontId="3" fillId="0" borderId="2" xfId="3" applyNumberFormat="1" applyBorder="1"/>
    <xf numFmtId="164" fontId="1" fillId="0" borderId="0" xfId="1" applyNumberFormat="1" applyFont="1" applyFill="1"/>
    <xf numFmtId="164" fontId="2" fillId="0" borderId="0" xfId="2" applyNumberFormat="1" applyFont="1"/>
    <xf numFmtId="165" fontId="2" fillId="0" borderId="0" xfId="2" applyNumberFormat="1" applyFont="1"/>
  </cellXfs>
  <cellStyles count="7">
    <cellStyle name="Good" xfId="1" builtinId="26"/>
    <cellStyle name="Heading 1" xfId="4" builtinId="16"/>
    <cellStyle name="Heading 3" xfId="3" builtinId="18"/>
    <cellStyle name="Heading 4" xfId="2" builtinId="19"/>
    <cellStyle name="Normal" xfId="0" builtinId="0"/>
    <cellStyle name="Percent" xfId="6" builtinId="5"/>
    <cellStyle name="Title" xfId="5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Lucida Grande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</a:majorFont>
      <a:minorFont>
        <a:latin typeface="Georg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K11" sqref="K11"/>
    </sheetView>
  </sheetViews>
  <sheetFormatPr baseColWidth="10" defaultColWidth="8.7109375" defaultRowHeight="13" x14ac:dyDescent="0"/>
  <cols>
    <col min="1" max="3" width="2" bestFit="1" customWidth="1"/>
    <col min="4" max="4" width="27.42578125" bestFit="1" customWidth="1"/>
    <col min="5" max="8" width="10" bestFit="1" customWidth="1"/>
  </cols>
  <sheetData>
    <row r="1" spans="1:8">
      <c r="A1" t="s">
        <v>0</v>
      </c>
    </row>
    <row r="2" spans="1:8">
      <c r="A2" s="2" t="s">
        <v>2</v>
      </c>
      <c r="H2" s="1" t="s">
        <v>1</v>
      </c>
    </row>
    <row r="3" spans="1:8">
      <c r="A3" s="3" t="s">
        <v>3</v>
      </c>
    </row>
    <row r="5" spans="1:8">
      <c r="E5" s="4" t="s">
        <v>4</v>
      </c>
      <c r="F5" s="4" t="s">
        <v>5</v>
      </c>
      <c r="G5" s="4" t="s">
        <v>6</v>
      </c>
      <c r="H5" s="4" t="s">
        <v>7</v>
      </c>
    </row>
    <row r="6" spans="1:8" ht="2" customHeight="1">
      <c r="B6" s="5" t="s">
        <v>8</v>
      </c>
    </row>
    <row r="7" spans="1:8">
      <c r="C7" s="5" t="s">
        <v>9</v>
      </c>
    </row>
    <row r="8" spans="1:8">
      <c r="D8" s="5" t="s">
        <v>10</v>
      </c>
      <c r="E8" s="6">
        <v>50</v>
      </c>
      <c r="F8" s="6">
        <v>700</v>
      </c>
      <c r="G8" s="6">
        <f>ROUND((E8-F8),5)</f>
        <v>-650</v>
      </c>
      <c r="H8" s="7">
        <f>ROUND(IF(F8=0, IF(E8=0, 0, 1), E8/F8),5)</f>
        <v>7.1429999999999993E-2</v>
      </c>
    </row>
    <row r="9" spans="1:8">
      <c r="D9" s="5" t="s">
        <v>11</v>
      </c>
      <c r="E9" s="6">
        <v>197420</v>
      </c>
      <c r="F9" s="6">
        <v>197420</v>
      </c>
      <c r="G9" s="6">
        <f>ROUND((E9-F9),5)</f>
        <v>0</v>
      </c>
      <c r="H9" s="7">
        <f>ROUND(IF(F9=0, IF(E9=0, 0, 1), E9/F9),5)</f>
        <v>1</v>
      </c>
    </row>
    <row r="10" spans="1:8">
      <c r="D10" s="5" t="s">
        <v>12</v>
      </c>
      <c r="E10" s="6">
        <v>11750</v>
      </c>
      <c r="F10" s="6">
        <v>10000</v>
      </c>
      <c r="G10" s="6">
        <f>ROUND((E10-F10),5)</f>
        <v>1750</v>
      </c>
      <c r="H10" s="7">
        <f>ROUND(IF(F10=0, IF(E10=0, 0, 1), E10/F10),5)</f>
        <v>1.175</v>
      </c>
    </row>
    <row r="11" spans="1:8">
      <c r="D11" s="5" t="s">
        <v>13</v>
      </c>
      <c r="E11" s="6">
        <v>1838</v>
      </c>
    </row>
    <row r="12" spans="1:8">
      <c r="D12" s="5" t="s">
        <v>14</v>
      </c>
      <c r="E12" s="6">
        <v>76</v>
      </c>
      <c r="F12" s="6">
        <v>150</v>
      </c>
      <c r="G12" s="6">
        <f>ROUND((E12-F12),5)</f>
        <v>-74</v>
      </c>
      <c r="H12" s="7">
        <f>ROUND(IF(F12=0, IF(E12=0, 0, 1), E12/F12),5)</f>
        <v>0.50666999999999995</v>
      </c>
    </row>
    <row r="13" spans="1:8">
      <c r="D13" s="5" t="s">
        <v>15</v>
      </c>
      <c r="E13" s="6">
        <v>0</v>
      </c>
      <c r="F13" s="6">
        <v>4250</v>
      </c>
      <c r="G13" s="6">
        <f>ROUND((E13-F13),5)</f>
        <v>-4250</v>
      </c>
      <c r="H13" s="7">
        <f>ROUND(IF(F13=0, IF(E13=0, 0, 1), E13/F13),5)</f>
        <v>0</v>
      </c>
    </row>
    <row r="14" spans="1:8">
      <c r="D14" s="5" t="s">
        <v>16</v>
      </c>
      <c r="E14" s="8">
        <v>40883</v>
      </c>
    </row>
    <row r="15" spans="1:8">
      <c r="C15" s="5" t="s">
        <v>17</v>
      </c>
      <c r="E15" s="6">
        <f>ROUND(SUM(E7:E14),5)</f>
        <v>252017</v>
      </c>
      <c r="F15" s="6">
        <f>ROUND(SUM(F7:F14),5)</f>
        <v>212520</v>
      </c>
      <c r="G15" s="6">
        <f>ROUND((E15-F15),5)</f>
        <v>39497</v>
      </c>
      <c r="H15" s="7">
        <f>ROUND(IF(F15=0, IF(E15=0, 0, 1), E15/F15),5)</f>
        <v>1.1858500000000001</v>
      </c>
    </row>
    <row r="16" spans="1:8">
      <c r="C16" s="12"/>
      <c r="E16" s="13"/>
      <c r="F16" s="13"/>
      <c r="G16" s="13"/>
      <c r="H16" s="14"/>
    </row>
    <row r="17" spans="3:8">
      <c r="C17" s="5" t="s">
        <v>18</v>
      </c>
    </row>
    <row r="18" spans="3:8">
      <c r="D18" s="5" t="s">
        <v>19</v>
      </c>
      <c r="E18" s="6">
        <v>210</v>
      </c>
      <c r="F18" s="6">
        <v>450</v>
      </c>
      <c r="G18" s="6">
        <f t="shared" ref="G18:G23" si="0">ROUND((E18-F18),5)</f>
        <v>-240</v>
      </c>
      <c r="H18" s="7">
        <f t="shared" ref="H18:H23" si="1">ROUND(IF(F18=0, IF(E18=0, 0, 1), E18/F18),5)</f>
        <v>0.46666999999999997</v>
      </c>
    </row>
    <row r="19" spans="3:8">
      <c r="D19" s="5" t="s">
        <v>20</v>
      </c>
      <c r="E19" s="6">
        <v>266</v>
      </c>
      <c r="F19" s="6">
        <v>350</v>
      </c>
      <c r="G19" s="6">
        <f t="shared" si="0"/>
        <v>-84</v>
      </c>
      <c r="H19" s="7">
        <f t="shared" si="1"/>
        <v>0.76</v>
      </c>
    </row>
    <row r="20" spans="3:8">
      <c r="D20" s="5" t="s">
        <v>21</v>
      </c>
      <c r="E20" s="6">
        <v>0</v>
      </c>
      <c r="F20" s="6">
        <v>700</v>
      </c>
      <c r="G20" s="6">
        <f t="shared" si="0"/>
        <v>-700</v>
      </c>
      <c r="H20" s="7">
        <f t="shared" si="1"/>
        <v>0</v>
      </c>
    </row>
    <row r="21" spans="3:8">
      <c r="D21" s="5" t="s">
        <v>22</v>
      </c>
      <c r="E21" s="6">
        <v>3906</v>
      </c>
      <c r="F21" s="6">
        <v>2866</v>
      </c>
      <c r="G21" s="6">
        <f t="shared" si="0"/>
        <v>1040</v>
      </c>
      <c r="H21" s="7">
        <f t="shared" si="1"/>
        <v>1.3628800000000001</v>
      </c>
    </row>
    <row r="22" spans="3:8">
      <c r="D22" s="5" t="s">
        <v>23</v>
      </c>
      <c r="E22" s="6">
        <v>0</v>
      </c>
      <c r="F22" s="6">
        <v>50</v>
      </c>
      <c r="G22" s="6">
        <f t="shared" si="0"/>
        <v>-50</v>
      </c>
      <c r="H22" s="7">
        <f t="shared" si="1"/>
        <v>0</v>
      </c>
    </row>
    <row r="23" spans="3:8">
      <c r="D23" s="5" t="s">
        <v>24</v>
      </c>
      <c r="E23" s="6">
        <v>0</v>
      </c>
      <c r="F23" s="6">
        <v>1650</v>
      </c>
      <c r="G23" s="6">
        <f t="shared" si="0"/>
        <v>-1650</v>
      </c>
      <c r="H23" s="7">
        <f t="shared" si="1"/>
        <v>0</v>
      </c>
    </row>
    <row r="24" spans="3:8">
      <c r="D24" s="5" t="s">
        <v>25</v>
      </c>
      <c r="E24" s="6">
        <v>10500</v>
      </c>
    </row>
    <row r="25" spans="3:8">
      <c r="D25" s="5" t="s">
        <v>26</v>
      </c>
      <c r="E25" s="6">
        <v>0</v>
      </c>
      <c r="F25" s="6">
        <v>1500</v>
      </c>
      <c r="G25" s="6">
        <f t="shared" ref="G25:G39" si="2">ROUND((E25-F25),5)</f>
        <v>-1500</v>
      </c>
      <c r="H25" s="7">
        <f t="shared" ref="H25:H38" si="3">ROUND(IF(F25=0, IF(E25=0, 0, 1), E25/F25),5)</f>
        <v>0</v>
      </c>
    </row>
    <row r="26" spans="3:8">
      <c r="D26" s="5" t="s">
        <v>27</v>
      </c>
      <c r="E26" s="6">
        <v>525</v>
      </c>
      <c r="F26" s="6">
        <v>1440</v>
      </c>
      <c r="G26" s="6">
        <f t="shared" si="2"/>
        <v>-915</v>
      </c>
      <c r="H26" s="7">
        <f t="shared" si="3"/>
        <v>0.36458000000000002</v>
      </c>
    </row>
    <row r="27" spans="3:8">
      <c r="D27" s="5" t="s">
        <v>28</v>
      </c>
      <c r="E27" s="6">
        <v>83747</v>
      </c>
      <c r="F27" s="6">
        <v>216997</v>
      </c>
      <c r="G27" s="6">
        <f t="shared" si="2"/>
        <v>-133250</v>
      </c>
      <c r="H27" s="7">
        <f t="shared" si="3"/>
        <v>0.38594000000000001</v>
      </c>
    </row>
    <row r="28" spans="3:8">
      <c r="D28" s="5" t="s">
        <v>29</v>
      </c>
      <c r="E28" s="6">
        <v>600</v>
      </c>
      <c r="F28" s="6">
        <v>1800</v>
      </c>
      <c r="G28" s="6">
        <f t="shared" si="2"/>
        <v>-1200</v>
      </c>
      <c r="H28" s="7">
        <f t="shared" si="3"/>
        <v>0.33333000000000002</v>
      </c>
    </row>
    <row r="29" spans="3:8">
      <c r="D29" s="5" t="s">
        <v>30</v>
      </c>
      <c r="E29" s="6">
        <v>0</v>
      </c>
      <c r="F29" s="6">
        <v>50</v>
      </c>
      <c r="G29" s="6">
        <f t="shared" si="2"/>
        <v>-50</v>
      </c>
      <c r="H29" s="7">
        <f t="shared" si="3"/>
        <v>0</v>
      </c>
    </row>
    <row r="30" spans="3:8">
      <c r="D30" s="5" t="s">
        <v>31</v>
      </c>
      <c r="E30" s="6">
        <v>227</v>
      </c>
      <c r="F30" s="6">
        <v>500</v>
      </c>
      <c r="G30" s="6">
        <f t="shared" si="2"/>
        <v>-273</v>
      </c>
      <c r="H30" s="7">
        <f t="shared" si="3"/>
        <v>0.45400000000000001</v>
      </c>
    </row>
    <row r="31" spans="3:8">
      <c r="D31" s="5" t="s">
        <v>32</v>
      </c>
      <c r="E31" s="6">
        <v>3042</v>
      </c>
      <c r="F31" s="6">
        <v>9083</v>
      </c>
      <c r="G31" s="6">
        <f t="shared" si="2"/>
        <v>-6041</v>
      </c>
      <c r="H31" s="7">
        <f t="shared" si="3"/>
        <v>0.33490999999999999</v>
      </c>
    </row>
    <row r="32" spans="3:8">
      <c r="D32" s="5" t="s">
        <v>33</v>
      </c>
      <c r="E32" s="6">
        <v>0</v>
      </c>
      <c r="F32" s="6">
        <v>998</v>
      </c>
      <c r="G32" s="6">
        <f t="shared" si="2"/>
        <v>-998</v>
      </c>
      <c r="H32" s="7">
        <f t="shared" si="3"/>
        <v>0</v>
      </c>
    </row>
    <row r="33" spans="1:8">
      <c r="D33" s="5" t="s">
        <v>34</v>
      </c>
      <c r="E33" s="6">
        <v>416</v>
      </c>
      <c r="F33" s="6">
        <v>500</v>
      </c>
      <c r="G33" s="6">
        <f t="shared" si="2"/>
        <v>-84</v>
      </c>
      <c r="H33" s="7">
        <f t="shared" si="3"/>
        <v>0.83199999999999996</v>
      </c>
    </row>
    <row r="34" spans="1:8">
      <c r="D34" s="5" t="s">
        <v>35</v>
      </c>
      <c r="E34" s="6">
        <v>5447</v>
      </c>
      <c r="F34" s="6">
        <v>9900</v>
      </c>
      <c r="G34" s="6">
        <f t="shared" si="2"/>
        <v>-4453</v>
      </c>
      <c r="H34" s="7">
        <f t="shared" si="3"/>
        <v>0.55020000000000002</v>
      </c>
    </row>
    <row r="35" spans="1:8">
      <c r="D35" s="5" t="s">
        <v>36</v>
      </c>
      <c r="E35" s="6">
        <v>260</v>
      </c>
      <c r="F35" s="6">
        <v>780</v>
      </c>
      <c r="G35" s="6">
        <f t="shared" si="2"/>
        <v>-520</v>
      </c>
      <c r="H35" s="7">
        <f t="shared" si="3"/>
        <v>0.33333000000000002</v>
      </c>
    </row>
    <row r="36" spans="1:8">
      <c r="D36" s="5" t="s">
        <v>37</v>
      </c>
      <c r="E36" s="8">
        <v>12959</v>
      </c>
      <c r="F36" s="8">
        <v>13000</v>
      </c>
      <c r="G36" s="8">
        <f t="shared" si="2"/>
        <v>-41</v>
      </c>
      <c r="H36" s="9">
        <f t="shared" si="3"/>
        <v>0.99685000000000001</v>
      </c>
    </row>
    <row r="37" spans="1:8">
      <c r="C37" s="5" t="s">
        <v>38</v>
      </c>
      <c r="E37" s="8">
        <f>ROUND(SUM(E17:E36),5)</f>
        <v>122105</v>
      </c>
      <c r="F37" s="8">
        <f>ROUND(SUM(F17:F36),5)</f>
        <v>262614</v>
      </c>
      <c r="G37" s="8">
        <f t="shared" si="2"/>
        <v>-140509</v>
      </c>
      <c r="H37" s="9">
        <f t="shared" si="3"/>
        <v>0.46495999999999998</v>
      </c>
    </row>
    <row r="38" spans="1:8" ht="1" customHeight="1">
      <c r="B38" s="5" t="s">
        <v>39</v>
      </c>
      <c r="E38" s="8">
        <f>ROUND(E6+E15-E37,5)</f>
        <v>129912</v>
      </c>
      <c r="F38" s="8">
        <f>ROUND(F6+F15-F37,5)</f>
        <v>-50094</v>
      </c>
      <c r="G38" s="8">
        <f t="shared" si="2"/>
        <v>180006</v>
      </c>
      <c r="H38" s="9">
        <f t="shared" si="3"/>
        <v>-2.5933600000000001</v>
      </c>
    </row>
    <row r="39" spans="1:8" ht="23" customHeight="1">
      <c r="A39" s="5" t="s">
        <v>40</v>
      </c>
      <c r="E39" s="10">
        <f>E38</f>
        <v>129912</v>
      </c>
      <c r="F39" s="10">
        <f>F38</f>
        <v>-50094</v>
      </c>
      <c r="G39" s="10">
        <f t="shared" si="2"/>
        <v>180006</v>
      </c>
      <c r="H39" s="1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QuickBooks Mac 2016</dc:creator>
  <cp:lastModifiedBy>Morgan D. Cowling</cp:lastModifiedBy>
  <dcterms:created xsi:type="dcterms:W3CDTF">2018-11-12T18:04:53Z</dcterms:created>
  <dcterms:modified xsi:type="dcterms:W3CDTF">2018-11-12T18:07:04Z</dcterms:modified>
</cp:coreProperties>
</file>